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Aufgabe" sheetId="1" r:id="rId1"/>
    <sheet name="Lösung" sheetId="2" r:id="rId2"/>
    <sheet name="Grafik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<sst xmlns="http://schemas.openxmlformats.org/spreadsheetml/2006/main" count="32" uniqueCount="17">
  <si>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Materialwirtschaft</t>
  </si>
  <si>
    <t>Lagerkosten</t>
  </si>
  <si>
    <t>Wert</t>
  </si>
  <si>
    <t>Lagerbestand</t>
  </si>
  <si>
    <t>Gesamtkosten</t>
  </si>
  <si>
    <t>Jahresbedarf:</t>
  </si>
  <si>
    <t>Einstandspreis:</t>
  </si>
  <si>
    <t>Bestellkosten:</t>
  </si>
  <si>
    <t>Lagerkosten:</t>
  </si>
  <si>
    <t>Bestell-
häufigkeit</t>
  </si>
  <si>
    <t>Bestell-
menge</t>
  </si>
  <si>
    <t>Bestell-
kosten</t>
  </si>
  <si>
    <t>Berechnung der optimalen Bestellmenge</t>
  </si>
  <si>
    <t>Minimum:</t>
  </si>
  <si>
    <r>
      <t>Minimum</t>
    </r>
    <r>
      <rPr>
        <sz val="10"/>
        <rFont val="Arial"/>
        <family val="2"/>
      </rPr>
      <t>:</t>
    </r>
  </si>
  <si>
    <t>www.guido-richter.de</t>
  </si>
  <si>
    <t>Lösung mit der klassischen Los-Formel: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</si>
</sst>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#,##0\ &quot;Stück&quot;"/>
    <numFmt numFmtId="181" formatCode="0.000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center"/>
    </xf>
    <xf numFmtId="44" fontId="0" fillId="0" borderId="0" xfId="18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44" fontId="0" fillId="0" borderId="8" xfId="0" applyNumberFormat="1" applyBorder="1" applyAlignment="1">
      <alignment/>
    </xf>
    <xf numFmtId="44" fontId="3" fillId="0" borderId="8" xfId="0" applyNumberFormat="1" applyFont="1" applyBorder="1" applyAlignment="1">
      <alignment/>
    </xf>
    <xf numFmtId="4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0" fillId="0" borderId="2" xfId="0" applyBorder="1" applyAlignment="1">
      <alignment horizontal="right" wrapText="1"/>
    </xf>
    <xf numFmtId="0" fontId="0" fillId="0" borderId="5" xfId="0" applyBorder="1" applyAlignment="1">
      <alignment/>
    </xf>
    <xf numFmtId="44" fontId="0" fillId="0" borderId="5" xfId="0" applyNumberFormat="1" applyBorder="1" applyAlignment="1">
      <alignment/>
    </xf>
    <xf numFmtId="44" fontId="0" fillId="0" borderId="7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/>
    </xf>
    <xf numFmtId="44" fontId="0" fillId="2" borderId="11" xfId="0" applyNumberFormat="1" applyFill="1" applyBorder="1" applyAlignment="1">
      <alignment/>
    </xf>
    <xf numFmtId="44" fontId="0" fillId="2" borderId="5" xfId="0" applyNumberFormat="1" applyFill="1" applyBorder="1" applyAlignment="1">
      <alignment/>
    </xf>
    <xf numFmtId="44" fontId="0" fillId="2" borderId="6" xfId="0" applyNumberFormat="1" applyFill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0" fillId="0" borderId="5" xfId="0" applyNumberFormat="1" applyFill="1" applyBorder="1" applyAlignment="1">
      <alignment/>
    </xf>
    <xf numFmtId="44" fontId="0" fillId="0" borderId="6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Optimale Bestellhäufigkeit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Grafische Darstellung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Lösung!$E$13</c:f>
              <c:strCache>
                <c:ptCount val="1"/>
                <c:pt idx="0">
                  <c:v>Bestell-
kosten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Lösung!$E$15:$E$28</c:f>
              <c:numCache>
                <c:ptCount val="14"/>
                <c:pt idx="0">
                  <c:v>4.15</c:v>
                </c:pt>
                <c:pt idx="1">
                  <c:v>8.3</c:v>
                </c:pt>
                <c:pt idx="2">
                  <c:v>12.450000000000001</c:v>
                </c:pt>
                <c:pt idx="3">
                  <c:v>16.6</c:v>
                </c:pt>
                <c:pt idx="4">
                  <c:v>20.75</c:v>
                </c:pt>
                <c:pt idx="5">
                  <c:v>24.900000000000002</c:v>
                </c:pt>
                <c:pt idx="6">
                  <c:v>29.050000000000004</c:v>
                </c:pt>
                <c:pt idx="7">
                  <c:v>33.2</c:v>
                </c:pt>
                <c:pt idx="8">
                  <c:v>37.35</c:v>
                </c:pt>
                <c:pt idx="9">
                  <c:v>41.5</c:v>
                </c:pt>
                <c:pt idx="10">
                  <c:v>45.650000000000006</c:v>
                </c:pt>
                <c:pt idx="11">
                  <c:v>49.800000000000004</c:v>
                </c:pt>
                <c:pt idx="12">
                  <c:v>53.95</c:v>
                </c:pt>
                <c:pt idx="13">
                  <c:v>58.10000000000001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Lösung!$F$13</c:f>
              <c:strCache>
                <c:ptCount val="1"/>
                <c:pt idx="0">
                  <c:v>Lagerkosten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Lösung!$F$15:$F$28</c:f>
              <c:numCache>
                <c:ptCount val="14"/>
                <c:pt idx="0">
                  <c:v>175.1325</c:v>
                </c:pt>
                <c:pt idx="1">
                  <c:v>87.56625</c:v>
                </c:pt>
                <c:pt idx="2">
                  <c:v>58.3775</c:v>
                </c:pt>
                <c:pt idx="3">
                  <c:v>43.783125</c:v>
                </c:pt>
                <c:pt idx="4">
                  <c:v>35.0265</c:v>
                </c:pt>
                <c:pt idx="5">
                  <c:v>29.18875</c:v>
                </c:pt>
                <c:pt idx="6">
                  <c:v>25.01892857142857</c:v>
                </c:pt>
                <c:pt idx="7">
                  <c:v>21.8915625</c:v>
                </c:pt>
                <c:pt idx="8">
                  <c:v>19.45916666666667</c:v>
                </c:pt>
                <c:pt idx="9">
                  <c:v>17.51325</c:v>
                </c:pt>
                <c:pt idx="10">
                  <c:v>15.921136363636364</c:v>
                </c:pt>
                <c:pt idx="11">
                  <c:v>14.594375</c:v>
                </c:pt>
                <c:pt idx="12">
                  <c:v>13.471730769230767</c:v>
                </c:pt>
                <c:pt idx="13">
                  <c:v>12.509464285714285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Lösung!$G$13</c:f>
              <c:strCache>
                <c:ptCount val="1"/>
                <c:pt idx="0">
                  <c:v>Gesamtkosten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Lösung!$G$15:$G$28</c:f>
              <c:numCache>
                <c:ptCount val="14"/>
                <c:pt idx="0">
                  <c:v>179.2825</c:v>
                </c:pt>
                <c:pt idx="1">
                  <c:v>95.86625</c:v>
                </c:pt>
                <c:pt idx="2">
                  <c:v>70.8275</c:v>
                </c:pt>
                <c:pt idx="3">
                  <c:v>60.383125</c:v>
                </c:pt>
                <c:pt idx="4">
                  <c:v>55.7765</c:v>
                </c:pt>
                <c:pt idx="5">
                  <c:v>54.088750000000005</c:v>
                </c:pt>
                <c:pt idx="6">
                  <c:v>54.06892857142857</c:v>
                </c:pt>
                <c:pt idx="7">
                  <c:v>55.0915625</c:v>
                </c:pt>
                <c:pt idx="8">
                  <c:v>56.80916666666667</c:v>
                </c:pt>
                <c:pt idx="9">
                  <c:v>59.01325</c:v>
                </c:pt>
                <c:pt idx="10">
                  <c:v>61.57113636363637</c:v>
                </c:pt>
                <c:pt idx="11">
                  <c:v>64.394375</c:v>
                </c:pt>
                <c:pt idx="12">
                  <c:v>67.42173076923078</c:v>
                </c:pt>
                <c:pt idx="13">
                  <c:v>70.6094642857143</c:v>
                </c:pt>
              </c:numCache>
            </c:numRef>
          </c:val>
          <c:smooth val="0"/>
        </c:ser>
        <c:marker val="1"/>
        <c:axId val="17580765"/>
        <c:axId val="24009158"/>
      </c:lineChart>
      <c:catAx>
        <c:axId val="17580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09158"/>
        <c:crosses val="autoZero"/>
        <c:auto val="1"/>
        <c:lblOffset val="100"/>
        <c:noMultiLvlLbl val="0"/>
      </c:catAx>
      <c:valAx>
        <c:axId val="24009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07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11.421875" defaultRowHeight="12.75"/>
  <cols>
    <col min="1" max="2" width="9.7109375" style="0" customWidth="1"/>
    <col min="3" max="4" width="12.7109375" style="0" customWidth="1"/>
    <col min="5" max="5" width="10.7109375" style="0" customWidth="1"/>
    <col min="6" max="7" width="12.7109375" style="0" customWidth="1"/>
  </cols>
  <sheetData>
    <row r="1" ht="12.75">
      <c r="A1" s="1" t="s">
        <v>0</v>
      </c>
    </row>
    <row r="2" ht="12.75">
      <c r="A2" t="s">
        <v>12</v>
      </c>
    </row>
    <row r="5" ht="13.5" thickBot="1">
      <c r="B5" s="7"/>
    </row>
    <row r="6" spans="1:7" ht="13.5" thickBot="1">
      <c r="A6" s="2" t="s">
        <v>5</v>
      </c>
      <c r="C6" s="31">
        <v>600</v>
      </c>
      <c r="D6" s="44" t="s">
        <v>16</v>
      </c>
      <c r="E6" s="44"/>
      <c r="F6" s="44"/>
      <c r="G6" s="45"/>
    </row>
    <row r="7" spans="1:3" ht="12.75">
      <c r="A7" s="2" t="s">
        <v>6</v>
      </c>
      <c r="C7" s="9">
        <v>12.29</v>
      </c>
    </row>
    <row r="8" spans="1:3" ht="12.75">
      <c r="A8" s="2" t="s">
        <v>7</v>
      </c>
      <c r="C8" s="9">
        <v>4.15</v>
      </c>
    </row>
    <row r="9" spans="1:3" ht="12.75">
      <c r="A9" s="2" t="s">
        <v>8</v>
      </c>
      <c r="C9" s="10">
        <v>0.0475</v>
      </c>
    </row>
    <row r="12" ht="13.5" thickBot="1"/>
    <row r="13" spans="1:7" ht="25.5">
      <c r="A13" s="11" t="s">
        <v>9</v>
      </c>
      <c r="B13" s="12" t="s">
        <v>10</v>
      </c>
      <c r="C13" s="13" t="s">
        <v>2</v>
      </c>
      <c r="D13" s="23" t="s">
        <v>3</v>
      </c>
      <c r="E13" s="27" t="s">
        <v>11</v>
      </c>
      <c r="F13" s="13" t="s">
        <v>1</v>
      </c>
      <c r="G13" s="14" t="s">
        <v>4</v>
      </c>
    </row>
    <row r="14" spans="1:7" ht="12.75">
      <c r="A14" s="15"/>
      <c r="B14" s="4"/>
      <c r="C14" s="3"/>
      <c r="D14" s="24"/>
      <c r="E14" s="28"/>
      <c r="F14" s="3"/>
      <c r="G14" s="16"/>
    </row>
    <row r="15" spans="1:7" ht="12.75">
      <c r="A15" s="15"/>
      <c r="B15" s="5"/>
      <c r="C15" s="6"/>
      <c r="D15" s="25"/>
      <c r="E15" s="29"/>
      <c r="F15" s="6"/>
      <c r="G15" s="17"/>
    </row>
    <row r="16" spans="1:7" ht="12.75">
      <c r="A16" s="15"/>
      <c r="B16" s="5"/>
      <c r="C16" s="6"/>
      <c r="D16" s="25"/>
      <c r="E16" s="29"/>
      <c r="F16" s="6"/>
      <c r="G16" s="17"/>
    </row>
    <row r="17" spans="1:7" ht="12.75">
      <c r="A17" s="15"/>
      <c r="B17" s="5"/>
      <c r="C17" s="6"/>
      <c r="D17" s="25"/>
      <c r="E17" s="29"/>
      <c r="F17" s="6"/>
      <c r="G17" s="17"/>
    </row>
    <row r="18" spans="1:7" ht="12.75">
      <c r="A18" s="15"/>
      <c r="B18" s="5"/>
      <c r="C18" s="6"/>
      <c r="D18" s="25"/>
      <c r="E18" s="29"/>
      <c r="F18" s="6"/>
      <c r="G18" s="17"/>
    </row>
    <row r="19" spans="1:7" ht="12.75">
      <c r="A19" s="15"/>
      <c r="B19" s="5"/>
      <c r="C19" s="6"/>
      <c r="D19" s="25"/>
      <c r="E19" s="29"/>
      <c r="F19" s="6"/>
      <c r="G19" s="17"/>
    </row>
    <row r="20" spans="1:7" ht="12.75">
      <c r="A20" s="15"/>
      <c r="B20" s="5"/>
      <c r="C20" s="6"/>
      <c r="D20" s="25"/>
      <c r="E20" s="29"/>
      <c r="F20" s="6"/>
      <c r="G20" s="17"/>
    </row>
    <row r="21" spans="1:7" ht="12.75">
      <c r="A21" s="15"/>
      <c r="B21" s="5"/>
      <c r="C21" s="6"/>
      <c r="D21" s="25"/>
      <c r="E21" s="29"/>
      <c r="F21" s="6"/>
      <c r="G21" s="17"/>
    </row>
    <row r="22" spans="1:7" ht="12.75">
      <c r="A22" s="15"/>
      <c r="B22" s="5"/>
      <c r="C22" s="6"/>
      <c r="D22" s="25"/>
      <c r="E22" s="29"/>
      <c r="F22" s="6"/>
      <c r="G22" s="17"/>
    </row>
    <row r="23" spans="1:7" ht="12.75">
      <c r="A23" s="15"/>
      <c r="B23" s="5"/>
      <c r="C23" s="6"/>
      <c r="D23" s="25"/>
      <c r="E23" s="29"/>
      <c r="F23" s="6"/>
      <c r="G23" s="17"/>
    </row>
    <row r="24" spans="1:7" ht="12.75">
      <c r="A24" s="15"/>
      <c r="B24" s="5"/>
      <c r="C24" s="6"/>
      <c r="D24" s="25"/>
      <c r="E24" s="29"/>
      <c r="F24" s="6"/>
      <c r="G24" s="17"/>
    </row>
    <row r="25" spans="1:7" ht="12.75">
      <c r="A25" s="15"/>
      <c r="B25" s="5"/>
      <c r="C25" s="6"/>
      <c r="D25" s="25"/>
      <c r="E25" s="29"/>
      <c r="F25" s="6"/>
      <c r="G25" s="17"/>
    </row>
    <row r="26" spans="1:7" ht="12.75">
      <c r="A26" s="15"/>
      <c r="B26" s="5"/>
      <c r="C26" s="6"/>
      <c r="D26" s="25"/>
      <c r="E26" s="29"/>
      <c r="F26" s="6"/>
      <c r="G26" s="17"/>
    </row>
    <row r="27" spans="1:7" ht="12.75">
      <c r="A27" s="15"/>
      <c r="B27" s="5"/>
      <c r="C27" s="6"/>
      <c r="D27" s="25"/>
      <c r="E27" s="29"/>
      <c r="F27" s="6"/>
      <c r="G27" s="17"/>
    </row>
    <row r="28" spans="1:7" ht="12.75">
      <c r="A28" s="15"/>
      <c r="B28" s="5"/>
      <c r="C28" s="6"/>
      <c r="D28" s="25"/>
      <c r="E28" s="29"/>
      <c r="F28" s="6"/>
      <c r="G28" s="17"/>
    </row>
    <row r="29" spans="1:7" ht="12.75">
      <c r="A29" s="15"/>
      <c r="B29" s="5"/>
      <c r="C29" s="6"/>
      <c r="D29" s="25"/>
      <c r="E29" s="29"/>
      <c r="F29" s="6"/>
      <c r="G29" s="17"/>
    </row>
    <row r="30" spans="1:7" ht="15.75" thickBot="1">
      <c r="A30" s="18"/>
      <c r="B30" s="19"/>
      <c r="C30" s="20"/>
      <c r="D30" s="26"/>
      <c r="E30" s="30"/>
      <c r="F30" s="21" t="s">
        <v>14</v>
      </c>
      <c r="G30" s="22"/>
    </row>
    <row r="35" ht="12.75">
      <c r="A35" t="s">
        <v>15</v>
      </c>
    </row>
  </sheetData>
  <mergeCells count="1">
    <mergeCell ref="D6:F6"/>
  </mergeCells>
  <printOptions gridLines="1" heading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"/>
    </sheetView>
  </sheetViews>
  <sheetFormatPr defaultColWidth="11.421875" defaultRowHeight="12.75"/>
  <cols>
    <col min="1" max="2" width="9.7109375" style="0" customWidth="1"/>
    <col min="3" max="4" width="12.7109375" style="0" customWidth="1"/>
    <col min="5" max="5" width="10.7109375" style="0" customWidth="1"/>
    <col min="6" max="7" width="12.7109375" style="0" customWidth="1"/>
  </cols>
  <sheetData>
    <row r="1" ht="12.75">
      <c r="A1" s="1" t="s">
        <v>0</v>
      </c>
    </row>
    <row r="2" ht="12.75">
      <c r="A2" t="s">
        <v>12</v>
      </c>
    </row>
    <row r="5" ht="13.5" thickBot="1">
      <c r="B5" s="7"/>
    </row>
    <row r="6" spans="1:7" ht="13.5" thickBot="1">
      <c r="A6" s="2" t="s">
        <v>5</v>
      </c>
      <c r="C6" s="31">
        <v>600</v>
      </c>
      <c r="D6" s="44" t="s">
        <v>16</v>
      </c>
      <c r="E6" s="44"/>
      <c r="F6" s="44"/>
      <c r="G6" s="46">
        <f>SQRT(200*C6*C8/C7/C9/100)</f>
        <v>92.3617015366937</v>
      </c>
    </row>
    <row r="7" spans="1:3" ht="12.75">
      <c r="A7" s="2" t="s">
        <v>6</v>
      </c>
      <c r="C7" s="9">
        <v>12.29</v>
      </c>
    </row>
    <row r="8" spans="1:3" ht="12.75">
      <c r="A8" s="2" t="s">
        <v>7</v>
      </c>
      <c r="C8" s="9">
        <v>4.15</v>
      </c>
    </row>
    <row r="9" spans="1:3" ht="12.75">
      <c r="A9" s="2" t="s">
        <v>8</v>
      </c>
      <c r="C9" s="10">
        <v>0.0475</v>
      </c>
    </row>
    <row r="12" ht="13.5" thickBot="1"/>
    <row r="13" spans="1:7" ht="25.5">
      <c r="A13" s="11" t="s">
        <v>9</v>
      </c>
      <c r="B13" s="12" t="s">
        <v>10</v>
      </c>
      <c r="C13" s="13" t="s">
        <v>2</v>
      </c>
      <c r="D13" s="23" t="s">
        <v>3</v>
      </c>
      <c r="E13" s="27" t="s">
        <v>11</v>
      </c>
      <c r="F13" s="13" t="s">
        <v>1</v>
      </c>
      <c r="G13" s="14" t="s">
        <v>4</v>
      </c>
    </row>
    <row r="14" spans="1:7" ht="12.75">
      <c r="A14" s="15"/>
      <c r="B14" s="4"/>
      <c r="C14" s="3"/>
      <c r="D14" s="24"/>
      <c r="E14" s="28"/>
      <c r="F14" s="3"/>
      <c r="G14" s="16"/>
    </row>
    <row r="15" spans="1:7" ht="12.75">
      <c r="A15" s="15">
        <v>1</v>
      </c>
      <c r="B15" s="8">
        <f>$C$6/A15</f>
        <v>600</v>
      </c>
      <c r="C15" s="6">
        <f>B15*$C$7</f>
        <v>7373.999999999999</v>
      </c>
      <c r="D15" s="25">
        <f>C15/2</f>
        <v>3686.9999999999995</v>
      </c>
      <c r="E15" s="29">
        <f>A15*$C$8</f>
        <v>4.15</v>
      </c>
      <c r="F15" s="6">
        <f>D15*$C$9</f>
        <v>175.1325</v>
      </c>
      <c r="G15" s="17">
        <f>E15+F15</f>
        <v>179.2825</v>
      </c>
    </row>
    <row r="16" spans="1:7" ht="12.75">
      <c r="A16" s="15">
        <f>A15+1</f>
        <v>2</v>
      </c>
      <c r="B16" s="8">
        <f>$C$6/A16</f>
        <v>300</v>
      </c>
      <c r="C16" s="6">
        <f>B16*$C$7</f>
        <v>3686.9999999999995</v>
      </c>
      <c r="D16" s="25">
        <f>C16/2</f>
        <v>1843.4999999999998</v>
      </c>
      <c r="E16" s="29">
        <f>A16*$C$8</f>
        <v>8.3</v>
      </c>
      <c r="F16" s="6">
        <f aca="true" t="shared" si="0" ref="F16:F28">D16*$C$9</f>
        <v>87.56625</v>
      </c>
      <c r="G16" s="17">
        <f>E16+F16</f>
        <v>95.86625</v>
      </c>
    </row>
    <row r="17" spans="1:7" ht="12.75">
      <c r="A17" s="15">
        <f aca="true" t="shared" si="1" ref="A17:A28">A16+1</f>
        <v>3</v>
      </c>
      <c r="B17" s="8">
        <f aca="true" t="shared" si="2" ref="B17:B28">$C$6/A17</f>
        <v>200</v>
      </c>
      <c r="C17" s="6">
        <f aca="true" t="shared" si="3" ref="C17:C28">B17*$C$7</f>
        <v>2458</v>
      </c>
      <c r="D17" s="25">
        <f aca="true" t="shared" si="4" ref="D17:D28">C17/2</f>
        <v>1229</v>
      </c>
      <c r="E17" s="29">
        <f aca="true" t="shared" si="5" ref="E17:E28">A17*$C$8</f>
        <v>12.450000000000001</v>
      </c>
      <c r="F17" s="6">
        <f t="shared" si="0"/>
        <v>58.3775</v>
      </c>
      <c r="G17" s="17">
        <f aca="true" t="shared" si="6" ref="G17:G28">E17+F17</f>
        <v>70.8275</v>
      </c>
    </row>
    <row r="18" spans="1:7" ht="12.75">
      <c r="A18" s="15">
        <f t="shared" si="1"/>
        <v>4</v>
      </c>
      <c r="B18" s="8">
        <f t="shared" si="2"/>
        <v>150</v>
      </c>
      <c r="C18" s="6">
        <f t="shared" si="3"/>
        <v>1843.4999999999998</v>
      </c>
      <c r="D18" s="25">
        <f t="shared" si="4"/>
        <v>921.7499999999999</v>
      </c>
      <c r="E18" s="29">
        <f t="shared" si="5"/>
        <v>16.6</v>
      </c>
      <c r="F18" s="6">
        <f t="shared" si="0"/>
        <v>43.783125</v>
      </c>
      <c r="G18" s="17">
        <f t="shared" si="6"/>
        <v>60.383125</v>
      </c>
    </row>
    <row r="19" spans="1:7" ht="12.75">
      <c r="A19" s="15">
        <f t="shared" si="1"/>
        <v>5</v>
      </c>
      <c r="B19" s="8">
        <f t="shared" si="2"/>
        <v>120</v>
      </c>
      <c r="C19" s="6">
        <f t="shared" si="3"/>
        <v>1474.8</v>
      </c>
      <c r="D19" s="25">
        <f t="shared" si="4"/>
        <v>737.4</v>
      </c>
      <c r="E19" s="29">
        <f t="shared" si="5"/>
        <v>20.75</v>
      </c>
      <c r="F19" s="6">
        <f t="shared" si="0"/>
        <v>35.0265</v>
      </c>
      <c r="G19" s="17">
        <f t="shared" si="6"/>
        <v>55.7765</v>
      </c>
    </row>
    <row r="20" spans="1:7" ht="12.75">
      <c r="A20" s="38">
        <f t="shared" si="1"/>
        <v>6</v>
      </c>
      <c r="B20" s="39">
        <f t="shared" si="2"/>
        <v>100</v>
      </c>
      <c r="C20" s="40">
        <f t="shared" si="3"/>
        <v>1229</v>
      </c>
      <c r="D20" s="41">
        <f t="shared" si="4"/>
        <v>614.5</v>
      </c>
      <c r="E20" s="42">
        <f t="shared" si="5"/>
        <v>24.900000000000002</v>
      </c>
      <c r="F20" s="40">
        <f t="shared" si="0"/>
        <v>29.18875</v>
      </c>
      <c r="G20" s="43">
        <f t="shared" si="6"/>
        <v>54.088750000000005</v>
      </c>
    </row>
    <row r="21" spans="1:7" ht="12.75">
      <c r="A21" s="32">
        <f t="shared" si="1"/>
        <v>7</v>
      </c>
      <c r="B21" s="33">
        <f t="shared" si="2"/>
        <v>85.71428571428571</v>
      </c>
      <c r="C21" s="34">
        <f t="shared" si="3"/>
        <v>1053.4285714285713</v>
      </c>
      <c r="D21" s="35">
        <f t="shared" si="4"/>
        <v>526.7142857142857</v>
      </c>
      <c r="E21" s="36">
        <f t="shared" si="5"/>
        <v>29.050000000000004</v>
      </c>
      <c r="F21" s="34">
        <f t="shared" si="0"/>
        <v>25.01892857142857</v>
      </c>
      <c r="G21" s="37">
        <f t="shared" si="6"/>
        <v>54.06892857142857</v>
      </c>
    </row>
    <row r="22" spans="1:7" ht="12.75">
      <c r="A22" s="15">
        <f t="shared" si="1"/>
        <v>8</v>
      </c>
      <c r="B22" s="8">
        <f t="shared" si="2"/>
        <v>75</v>
      </c>
      <c r="C22" s="6">
        <f t="shared" si="3"/>
        <v>921.7499999999999</v>
      </c>
      <c r="D22" s="25">
        <f t="shared" si="4"/>
        <v>460.87499999999994</v>
      </c>
      <c r="E22" s="29">
        <f t="shared" si="5"/>
        <v>33.2</v>
      </c>
      <c r="F22" s="6">
        <f t="shared" si="0"/>
        <v>21.8915625</v>
      </c>
      <c r="G22" s="17">
        <f t="shared" si="6"/>
        <v>55.0915625</v>
      </c>
    </row>
    <row r="23" spans="1:7" ht="12.75">
      <c r="A23" s="15">
        <f t="shared" si="1"/>
        <v>9</v>
      </c>
      <c r="B23" s="8">
        <f t="shared" si="2"/>
        <v>66.66666666666667</v>
      </c>
      <c r="C23" s="6">
        <f t="shared" si="3"/>
        <v>819.3333333333334</v>
      </c>
      <c r="D23" s="25">
        <f t="shared" si="4"/>
        <v>409.6666666666667</v>
      </c>
      <c r="E23" s="29">
        <f t="shared" si="5"/>
        <v>37.35</v>
      </c>
      <c r="F23" s="6">
        <f t="shared" si="0"/>
        <v>19.45916666666667</v>
      </c>
      <c r="G23" s="17">
        <f t="shared" si="6"/>
        <v>56.80916666666667</v>
      </c>
    </row>
    <row r="24" spans="1:7" ht="12.75">
      <c r="A24" s="15">
        <f t="shared" si="1"/>
        <v>10</v>
      </c>
      <c r="B24" s="8">
        <f t="shared" si="2"/>
        <v>60</v>
      </c>
      <c r="C24" s="6">
        <f t="shared" si="3"/>
        <v>737.4</v>
      </c>
      <c r="D24" s="25">
        <f t="shared" si="4"/>
        <v>368.7</v>
      </c>
      <c r="E24" s="29">
        <f t="shared" si="5"/>
        <v>41.5</v>
      </c>
      <c r="F24" s="6">
        <f t="shared" si="0"/>
        <v>17.51325</v>
      </c>
      <c r="G24" s="17">
        <f t="shared" si="6"/>
        <v>59.01325</v>
      </c>
    </row>
    <row r="25" spans="1:7" ht="12.75">
      <c r="A25" s="15">
        <f t="shared" si="1"/>
        <v>11</v>
      </c>
      <c r="B25" s="8">
        <f t="shared" si="2"/>
        <v>54.54545454545455</v>
      </c>
      <c r="C25" s="6">
        <f t="shared" si="3"/>
        <v>670.3636363636364</v>
      </c>
      <c r="D25" s="25">
        <f t="shared" si="4"/>
        <v>335.1818181818182</v>
      </c>
      <c r="E25" s="29">
        <f t="shared" si="5"/>
        <v>45.650000000000006</v>
      </c>
      <c r="F25" s="6">
        <f t="shared" si="0"/>
        <v>15.921136363636364</v>
      </c>
      <c r="G25" s="17">
        <f t="shared" si="6"/>
        <v>61.57113636363637</v>
      </c>
    </row>
    <row r="26" spans="1:7" ht="12.75">
      <c r="A26" s="15">
        <f t="shared" si="1"/>
        <v>12</v>
      </c>
      <c r="B26" s="8">
        <f t="shared" si="2"/>
        <v>50</v>
      </c>
      <c r="C26" s="6">
        <f t="shared" si="3"/>
        <v>614.5</v>
      </c>
      <c r="D26" s="25">
        <f t="shared" si="4"/>
        <v>307.25</v>
      </c>
      <c r="E26" s="29">
        <f t="shared" si="5"/>
        <v>49.800000000000004</v>
      </c>
      <c r="F26" s="6">
        <f t="shared" si="0"/>
        <v>14.594375</v>
      </c>
      <c r="G26" s="17">
        <f t="shared" si="6"/>
        <v>64.394375</v>
      </c>
    </row>
    <row r="27" spans="1:7" ht="12.75">
      <c r="A27" s="15">
        <f t="shared" si="1"/>
        <v>13</v>
      </c>
      <c r="B27" s="8">
        <f t="shared" si="2"/>
        <v>46.15384615384615</v>
      </c>
      <c r="C27" s="6">
        <f t="shared" si="3"/>
        <v>567.2307692307692</v>
      </c>
      <c r="D27" s="25">
        <f t="shared" si="4"/>
        <v>283.6153846153846</v>
      </c>
      <c r="E27" s="29">
        <f t="shared" si="5"/>
        <v>53.95</v>
      </c>
      <c r="F27" s="6">
        <f t="shared" si="0"/>
        <v>13.471730769230767</v>
      </c>
      <c r="G27" s="17">
        <f t="shared" si="6"/>
        <v>67.42173076923078</v>
      </c>
    </row>
    <row r="28" spans="1:7" ht="12.75">
      <c r="A28" s="15">
        <f t="shared" si="1"/>
        <v>14</v>
      </c>
      <c r="B28" s="8">
        <f t="shared" si="2"/>
        <v>42.857142857142854</v>
      </c>
      <c r="C28" s="6">
        <f t="shared" si="3"/>
        <v>526.7142857142857</v>
      </c>
      <c r="D28" s="25">
        <f t="shared" si="4"/>
        <v>263.35714285714283</v>
      </c>
      <c r="E28" s="29">
        <f t="shared" si="5"/>
        <v>58.10000000000001</v>
      </c>
      <c r="F28" s="6">
        <f t="shared" si="0"/>
        <v>12.509464285714285</v>
      </c>
      <c r="G28" s="17">
        <f t="shared" si="6"/>
        <v>70.6094642857143</v>
      </c>
    </row>
    <row r="29" spans="1:7" ht="12.75">
      <c r="A29" s="15"/>
      <c r="B29" s="5"/>
      <c r="C29" s="6"/>
      <c r="D29" s="25"/>
      <c r="E29" s="29"/>
      <c r="F29" s="6"/>
      <c r="G29" s="17"/>
    </row>
    <row r="30" spans="1:7" ht="15.75" thickBot="1">
      <c r="A30" s="18"/>
      <c r="B30" s="19"/>
      <c r="C30" s="20"/>
      <c r="D30" s="26"/>
      <c r="E30" s="30"/>
      <c r="F30" s="21" t="s">
        <v>13</v>
      </c>
      <c r="G30" s="22">
        <f>MIN(G15:G28)</f>
        <v>54.06892857142857</v>
      </c>
    </row>
    <row r="35" ht="12.75">
      <c r="A35" t="s">
        <v>15</v>
      </c>
    </row>
  </sheetData>
  <mergeCells count="1">
    <mergeCell ref="D6:F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Gisela Vogel - Institut für berufliche Bildung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Dozent</dc:creator>
  <cp:keywords/>
  <dc:description/>
  <cp:lastModifiedBy>Guido</cp:lastModifiedBy>
  <cp:lastPrinted>2011-04-12T10:20:11Z</cp:lastPrinted>
  <dcterms:created xsi:type="dcterms:W3CDTF">2006-10-05T08:57:56Z</dcterms:created>
  <dcterms:modified xsi:type="dcterms:W3CDTF">2012-03-01T18:06:19Z</dcterms:modified>
  <cp:category/>
  <cp:version/>
  <cp:contentType/>
  <cp:contentStatus/>
</cp:coreProperties>
</file>